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Tabelle1!$B$5</definedName>
    <definedName function="false" hidden="false" localSheetId="0" name="Z_4B872D0B_CA1A_491E_BD22_3A0B812A8D16_.wvu.PrintArea" vbProcedure="false">Tabelle1!$B$5</definedName>
    <definedName function="false" hidden="false" localSheetId="0" name="_xlnm.Print_Area" vbProcedure="false">Tabelle1!$A$1:$E$51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<sst xmlns="http://schemas.openxmlformats.org/spreadsheetml/2006/main" count="42" uniqueCount="40">
  <si>
    <t xml:space="preserve">Ihre Feierkalkulation im Landhotel BurgenBlick – Glaspavillon</t>
  </si>
  <si>
    <t xml:space="preserve">Um das Dokument bearbeiten zu können, müssen Sie oben rechts auf „Dokument bearbeiten“ gehen.</t>
  </si>
  <si>
    <t xml:space="preserve">Danach können Sie das Dokument vergrößern, indem Sie unten rechts auf das + gehen.</t>
  </si>
  <si>
    <r>
      <rPr>
        <b val="true"/>
        <sz val="12"/>
        <rFont val="Arial"/>
        <family val="2"/>
        <charset val="1"/>
      </rPr>
      <t xml:space="preserve">Getränkepauschale für 8h </t>
    </r>
    <r>
      <rPr>
        <sz val="12"/>
        <rFont val="Arial"/>
        <family val="2"/>
        <charset val="1"/>
      </rPr>
      <t xml:space="preserve">(siehe Hochzeitsmappe)</t>
    </r>
    <r>
      <rPr>
        <b val="true"/>
        <sz val="12"/>
        <rFont val="Arial"/>
        <family val="2"/>
        <charset val="1"/>
      </rPr>
      <t xml:space="preserve"> </t>
    </r>
  </si>
  <si>
    <t xml:space="preserve">Kosten in Euro</t>
  </si>
  <si>
    <t xml:space="preserve">Anzahl</t>
  </si>
  <si>
    <t xml:space="preserve">Erwachsene</t>
  </si>
  <si>
    <t xml:space="preserve">Kinder 6-12 Jahre</t>
  </si>
  <si>
    <t xml:space="preserve">Kinder 2 bis 6 Jahre</t>
  </si>
  <si>
    <t xml:space="preserve">Kinder unter 2 Jahren</t>
  </si>
  <si>
    <t xml:space="preserve">Gesamtanzahl Gäste</t>
  </si>
  <si>
    <t xml:space="preserve">Markieren Sie Ihre Wünsche mit einer 1</t>
  </si>
  <si>
    <t xml:space="preserve">2 Canapés pro Person</t>
  </si>
  <si>
    <t xml:space="preserve">Cocktail-Longdrink Pauschale</t>
  </si>
  <si>
    <t xml:space="preserve">Verlängerung der Getränkepauschale um 1h</t>
  </si>
  <si>
    <t xml:space="preserve">Buffets finden Sie in unserer Buffetbroschüre</t>
  </si>
  <si>
    <t xml:space="preserve">Fingerfoodbuffet 1</t>
  </si>
  <si>
    <t xml:space="preserve">Fingerfoodbuffet 2</t>
  </si>
  <si>
    <t xml:space="preserve">Fingerfoodbuffet 3</t>
  </si>
  <si>
    <t xml:space="preserve">Lunchbuffet</t>
  </si>
  <si>
    <t xml:space="preserve">Klassisches Buffet 1</t>
  </si>
  <si>
    <t xml:space="preserve">Klassisches Buffet 2</t>
  </si>
  <si>
    <t xml:space="preserve">Klassisches Buffet 3</t>
  </si>
  <si>
    <t xml:space="preserve">Sommerbuffet 1</t>
  </si>
  <si>
    <t xml:space="preserve">Sommerbuffet 2</t>
  </si>
  <si>
    <t xml:space="preserve">Winterbuffet 1 </t>
  </si>
  <si>
    <t xml:space="preserve">Winterbuffet 2</t>
  </si>
  <si>
    <t xml:space="preserve">Hochzeitsbuffet „Ganz in weiß“</t>
  </si>
  <si>
    <t xml:space="preserve">Mediterranes Buffet</t>
  </si>
  <si>
    <t xml:space="preserve">Buffet An- und Abfahrt</t>
  </si>
  <si>
    <t xml:space="preserve">festgelegt</t>
  </si>
  <si>
    <t xml:space="preserve">Freie Trauung</t>
  </si>
  <si>
    <t xml:space="preserve">Hotelmiete 24 Zimmer </t>
  </si>
  <si>
    <t xml:space="preserve">Frühstück ab 10 Personen</t>
  </si>
  <si>
    <t xml:space="preserve">Benötigte Kellner </t>
  </si>
  <si>
    <t xml:space="preserve">(vom Programm eingetragen)</t>
  </si>
  <si>
    <t xml:space="preserve">Pavillonmiete</t>
  </si>
  <si>
    <t xml:space="preserve">Der Gesamtpreis beträgt</t>
  </si>
  <si>
    <t xml:space="preserve">Dieser muss am Abreisetag beglichen werden. </t>
  </si>
  <si>
    <t xml:space="preserve">Wir empfehlen ihr Tageslimit bei ihrer Bank für diesen Zeitraum zu erhöhen.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</si>
</sst>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\ %"/>
    <numFmt numFmtId="166" formatCode="General"/>
    <numFmt numFmtId="167" formatCode="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2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9BBB59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6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6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7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41" activeCellId="0" sqref="D41"/>
    </sheetView>
  </sheetViews>
  <sheetFormatPr defaultColWidth="11.625" defaultRowHeight="12.75" zeroHeight="true" outlineLevelRow="0" outlineLevelCol="0"/>
  <cols>
    <col collapsed="false" customWidth="true" hidden="false" outlineLevel="0" max="1" min="1" style="0" width="38.02"/>
    <col collapsed="false" customWidth="true" hidden="false" outlineLevel="0" max="3" min="3" style="0" width="13.48"/>
    <col collapsed="false" customWidth="true" hidden="false" outlineLevel="0" max="4" min="4" style="0" width="14.23"/>
    <col collapsed="false" customWidth="true" hidden="false" outlineLevel="0" max="5" min="5" style="0" width="22.38"/>
    <col collapsed="false" customWidth="false" hidden="true" outlineLevel="0" max="6" min="6" style="0" width="11.61"/>
    <col collapsed="false" customWidth="true" hidden="true" outlineLevel="0" max="7" min="7" style="0" width="13.48"/>
    <col collapsed="false" customWidth="false" hidden="true" outlineLevel="0" max="1024" min="8" style="0" width="11.61"/>
  </cols>
  <sheetData>
    <row r="1" customFormat="false" ht="22.5" hidden="false" customHeight="false" outlineLevel="0" collapsed="false">
      <c r="A1" s="1" t="s">
        <v>0</v>
      </c>
      <c r="B1" s="2"/>
      <c r="C1" s="2"/>
      <c r="D1" s="2"/>
      <c r="E1" s="2"/>
      <c r="F1" s="3"/>
      <c r="G1" s="3"/>
      <c r="H1" s="3"/>
      <c r="I1" s="3"/>
    </row>
    <row r="2" customFormat="false" ht="19.7" hidden="false" customHeight="false" outlineLevel="0" collapsed="false">
      <c r="A2" s="4" t="s">
        <v>1</v>
      </c>
      <c r="B2" s="2"/>
      <c r="C2" s="2"/>
      <c r="D2" s="2"/>
      <c r="E2" s="2"/>
      <c r="F2" s="3"/>
      <c r="G2" s="3"/>
      <c r="H2" s="3"/>
      <c r="I2" s="3"/>
    </row>
    <row r="3" customFormat="false" ht="19.7" hidden="false" customHeight="false" outlineLevel="0" collapsed="false">
      <c r="A3" s="4" t="s">
        <v>2</v>
      </c>
      <c r="B3" s="2"/>
      <c r="C3" s="2"/>
      <c r="D3" s="2"/>
      <c r="E3" s="2"/>
      <c r="F3" s="3"/>
      <c r="G3" s="3"/>
      <c r="H3" s="3"/>
      <c r="I3" s="3"/>
    </row>
    <row r="4" customFormat="false" ht="12.75" hidden="false" customHeight="false" outlineLevel="0" collapsed="false">
      <c r="A4" s="5"/>
      <c r="B4" s="5"/>
      <c r="C4" s="5"/>
      <c r="D4" s="5"/>
      <c r="E4" s="5"/>
      <c r="F4" s="6"/>
      <c r="G4" s="6"/>
      <c r="H4" s="6"/>
      <c r="I4" s="6"/>
    </row>
    <row r="5" customFormat="false" ht="15.5" hidden="false" customHeight="false" outlineLevel="0" collapsed="false">
      <c r="A5" s="7" t="s">
        <v>3</v>
      </c>
      <c r="B5" s="7"/>
      <c r="C5" s="7"/>
      <c r="D5" s="5"/>
      <c r="E5" s="8" t="s">
        <v>4</v>
      </c>
      <c r="F5" s="6"/>
      <c r="G5" s="9"/>
      <c r="H5" s="6"/>
      <c r="I5" s="6"/>
    </row>
    <row r="6" customFormat="false" ht="14.25" hidden="false" customHeight="false" outlineLevel="0" collapsed="false">
      <c r="A6" s="10"/>
      <c r="B6" s="11"/>
      <c r="C6" s="12" t="s">
        <v>5</v>
      </c>
      <c r="D6" s="13"/>
      <c r="E6" s="11"/>
      <c r="F6" s="14"/>
      <c r="H6" s="14"/>
      <c r="I6" s="14"/>
    </row>
    <row r="7" customFormat="false" ht="15.5" hidden="false" customHeight="false" outlineLevel="0" collapsed="false">
      <c r="A7" s="11" t="s">
        <v>6</v>
      </c>
      <c r="B7" s="15" t="n">
        <v>1</v>
      </c>
      <c r="C7" s="16" t="n">
        <v>0</v>
      </c>
      <c r="D7" s="17"/>
      <c r="E7" s="18" t="n">
        <f aca="false">C7*59.5</f>
        <v>0</v>
      </c>
      <c r="F7" s="14"/>
      <c r="H7" s="14"/>
      <c r="I7" s="14"/>
    </row>
    <row r="8" customFormat="false" ht="15.5" hidden="false" customHeight="false" outlineLevel="0" collapsed="false">
      <c r="A8" s="11" t="s">
        <v>7</v>
      </c>
      <c r="B8" s="15" t="n">
        <v>0.5</v>
      </c>
      <c r="C8" s="16" t="n">
        <v>0</v>
      </c>
      <c r="D8" s="17"/>
      <c r="E8" s="18" t="n">
        <f aca="false">C8*29.75</f>
        <v>0</v>
      </c>
      <c r="F8" s="14"/>
      <c r="H8" s="14"/>
      <c r="I8" s="14"/>
    </row>
    <row r="9" customFormat="false" ht="15.5" hidden="false" customHeight="false" outlineLevel="0" collapsed="false">
      <c r="A9" s="11" t="s">
        <v>8</v>
      </c>
      <c r="B9" s="15" t="n">
        <v>0.25</v>
      </c>
      <c r="C9" s="19" t="n">
        <v>0</v>
      </c>
      <c r="D9" s="17"/>
      <c r="E9" s="18" t="n">
        <f aca="false">C9*14.75</f>
        <v>0</v>
      </c>
      <c r="F9" s="14"/>
      <c r="H9" s="14"/>
      <c r="I9" s="14"/>
    </row>
    <row r="10" customFormat="false" ht="15.5" hidden="false" customHeight="false" outlineLevel="0" collapsed="false">
      <c r="A10" s="11" t="s">
        <v>9</v>
      </c>
      <c r="B10" s="15" t="n">
        <v>0</v>
      </c>
      <c r="C10" s="19" t="n">
        <v>0</v>
      </c>
      <c r="D10" s="17"/>
      <c r="E10" s="18" t="n">
        <f aca="false">C10*0</f>
        <v>0</v>
      </c>
      <c r="F10" s="14"/>
      <c r="H10" s="14"/>
      <c r="I10" s="14"/>
    </row>
    <row r="11" customFormat="false" ht="14.25" hidden="false" customHeight="false" outlineLevel="0" collapsed="false">
      <c r="A11" s="11" t="s">
        <v>10</v>
      </c>
      <c r="B11" s="11"/>
      <c r="C11" s="20" t="n">
        <f aca="false">SUM(C7:C10)</f>
        <v>0</v>
      </c>
      <c r="D11" s="17"/>
      <c r="E11" s="21"/>
      <c r="F11" s="22"/>
      <c r="H11" s="14"/>
      <c r="I11" s="14"/>
    </row>
    <row r="12" customFormat="false" ht="14.25" hidden="false" customHeight="false" outlineLevel="0" collapsed="false">
      <c r="A12" s="11"/>
      <c r="B12" s="11"/>
      <c r="C12" s="13"/>
      <c r="D12" s="13"/>
      <c r="E12" s="23"/>
      <c r="F12" s="22"/>
      <c r="H12" s="14"/>
      <c r="I12" s="14"/>
    </row>
    <row r="13" customFormat="false" ht="14.25" hidden="false" customHeight="false" outlineLevel="0" collapsed="false">
      <c r="A13" s="11"/>
      <c r="B13" s="24" t="s">
        <v>11</v>
      </c>
      <c r="C13" s="24"/>
      <c r="D13" s="24"/>
      <c r="E13" s="24"/>
      <c r="F13" s="22"/>
      <c r="H13" s="14"/>
      <c r="I13" s="14"/>
    </row>
    <row r="14" customFormat="false" ht="14.25" hidden="false" customHeight="false" outlineLevel="0" collapsed="false">
      <c r="A14" s="11"/>
      <c r="B14" s="11"/>
      <c r="C14" s="13"/>
      <c r="D14" s="12"/>
      <c r="E14" s="18"/>
      <c r="F14" s="14"/>
      <c r="H14" s="14"/>
      <c r="I14" s="14"/>
    </row>
    <row r="15" customFormat="false" ht="15.5" hidden="false" customHeight="false" outlineLevel="0" collapsed="false">
      <c r="A15" s="11" t="s">
        <v>12</v>
      </c>
      <c r="B15" s="11"/>
      <c r="C15" s="25" t="n">
        <v>0</v>
      </c>
      <c r="D15" s="26"/>
      <c r="E15" s="18" t="n">
        <f aca="false">IF(C15=1,(C7+C8)*7,0)</f>
        <v>0</v>
      </c>
      <c r="F15" s="14"/>
      <c r="H15" s="14"/>
      <c r="I15" s="14"/>
    </row>
    <row r="16" customFormat="false" ht="15.5" hidden="false" customHeight="false" outlineLevel="0" collapsed="false">
      <c r="A16" s="11" t="s">
        <v>13</v>
      </c>
      <c r="B16" s="27"/>
      <c r="C16" s="25" t="n">
        <v>0</v>
      </c>
      <c r="D16" s="28"/>
      <c r="E16" s="18" t="n">
        <f aca="false">IF(C16=1,C7*20+C8*10+C9*5,0)</f>
        <v>0</v>
      </c>
      <c r="F16" s="14"/>
      <c r="H16" s="14"/>
      <c r="I16" s="14"/>
    </row>
    <row r="17" customFormat="false" ht="15.5" hidden="false" customHeight="false" outlineLevel="0" collapsed="false">
      <c r="A17" s="11" t="s">
        <v>14</v>
      </c>
      <c r="B17" s="27"/>
      <c r="C17" s="25" t="n">
        <v>0</v>
      </c>
      <c r="D17" s="28"/>
      <c r="E17" s="18" t="n">
        <f aca="false">IF(C17=1,C7*8+C8*4+C9*2,0)</f>
        <v>0</v>
      </c>
      <c r="F17" s="14"/>
      <c r="H17" s="14"/>
      <c r="I17" s="14"/>
    </row>
    <row r="18" customFormat="false" ht="15" hidden="false" customHeight="false" outlineLevel="0" collapsed="false">
      <c r="A18" s="11"/>
      <c r="B18" s="27"/>
      <c r="C18" s="25"/>
      <c r="D18" s="28"/>
      <c r="E18" s="18"/>
      <c r="F18" s="14"/>
      <c r="H18" s="14"/>
      <c r="I18" s="14"/>
    </row>
    <row r="19" customFormat="false" ht="15.5" hidden="false" customHeight="false" outlineLevel="0" collapsed="false">
      <c r="A19" s="11" t="s">
        <v>15</v>
      </c>
      <c r="B19" s="27"/>
      <c r="C19" s="29"/>
      <c r="D19" s="28"/>
      <c r="E19" s="27"/>
      <c r="F19" s="14"/>
      <c r="H19" s="14"/>
      <c r="I19" s="14"/>
    </row>
    <row r="20" customFormat="false" ht="15.5" hidden="false" customHeight="false" outlineLevel="0" collapsed="false">
      <c r="A20" s="11" t="s">
        <v>16</v>
      </c>
      <c r="B20" s="11"/>
      <c r="C20" s="25" t="n">
        <v>0</v>
      </c>
      <c r="D20" s="26"/>
      <c r="E20" s="18" t="n">
        <f aca="false">IF(C20=1,C7*17.5+C8*8.75,0)</f>
        <v>0</v>
      </c>
      <c r="F20" s="14"/>
      <c r="H20" s="14"/>
      <c r="I20" s="14"/>
    </row>
    <row r="21" customFormat="false" ht="15.5" hidden="false" customHeight="false" outlineLevel="0" collapsed="false">
      <c r="A21" s="11" t="s">
        <v>17</v>
      </c>
      <c r="B21" s="11"/>
      <c r="C21" s="25" t="n">
        <v>0</v>
      </c>
      <c r="D21" s="26"/>
      <c r="E21" s="18" t="n">
        <f aca="false">IF(C21=1,C7*20.5+C8*10.25,0)</f>
        <v>0</v>
      </c>
      <c r="F21" s="14"/>
      <c r="H21" s="14"/>
      <c r="I21" s="14"/>
    </row>
    <row r="22" customFormat="false" ht="15.5" hidden="false" customHeight="false" outlineLevel="0" collapsed="false">
      <c r="A22" s="11" t="s">
        <v>18</v>
      </c>
      <c r="B22" s="11"/>
      <c r="C22" s="25" t="n">
        <v>0</v>
      </c>
      <c r="D22" s="26"/>
      <c r="E22" s="18" t="n">
        <f aca="false">IF(C22=1,C7*25.5+C8*12.75,0)</f>
        <v>0</v>
      </c>
      <c r="F22" s="14"/>
      <c r="H22" s="14"/>
      <c r="I22" s="14"/>
    </row>
    <row r="23" customFormat="false" ht="14.25" hidden="false" customHeight="false" outlineLevel="0" collapsed="false">
      <c r="A23" s="11"/>
      <c r="B23" s="11"/>
      <c r="C23" s="25"/>
      <c r="D23" s="26"/>
      <c r="E23" s="18"/>
      <c r="F23" s="14"/>
      <c r="H23" s="14"/>
      <c r="I23" s="14"/>
    </row>
    <row r="24" customFormat="false" ht="14.25" hidden="false" customHeight="false" outlineLevel="0" collapsed="false">
      <c r="A24" s="11" t="s">
        <v>19</v>
      </c>
      <c r="B24" s="11"/>
      <c r="C24" s="25" t="n">
        <v>0</v>
      </c>
      <c r="D24" s="26"/>
      <c r="E24" s="18" t="n">
        <f aca="false">IF(C24=1,C7*23.5+C8*11.75,0)</f>
        <v>0</v>
      </c>
      <c r="F24" s="14"/>
      <c r="H24" s="14"/>
      <c r="I24" s="14"/>
    </row>
    <row r="25" customFormat="false" ht="14.25" hidden="false" customHeight="false" outlineLevel="0" collapsed="false">
      <c r="A25" s="11"/>
      <c r="B25" s="11"/>
      <c r="C25" s="25"/>
      <c r="D25" s="26"/>
      <c r="E25" s="18"/>
      <c r="F25" s="14"/>
      <c r="H25" s="14"/>
      <c r="I25" s="14"/>
    </row>
    <row r="26" customFormat="false" ht="14.25" hidden="false" customHeight="false" outlineLevel="0" collapsed="false">
      <c r="A26" s="11" t="s">
        <v>20</v>
      </c>
      <c r="B26" s="11"/>
      <c r="C26" s="25" t="n">
        <v>0</v>
      </c>
      <c r="D26" s="26"/>
      <c r="E26" s="18" t="n">
        <f aca="false">IF(C26=1,C7*24.5+C8*12.25,0)</f>
        <v>0</v>
      </c>
      <c r="F26" s="14"/>
      <c r="H26" s="14"/>
      <c r="I26" s="14"/>
    </row>
    <row r="27" customFormat="false" ht="14.25" hidden="false" customHeight="false" outlineLevel="0" collapsed="false">
      <c r="A27" s="11" t="s">
        <v>21</v>
      </c>
      <c r="B27" s="11"/>
      <c r="C27" s="25" t="n">
        <v>0</v>
      </c>
      <c r="D27" s="26"/>
      <c r="E27" s="18" t="n">
        <f aca="false">IF(C27=1,C7*27.5+C8*13.75,0)</f>
        <v>0</v>
      </c>
      <c r="F27" s="14"/>
      <c r="H27" s="14"/>
      <c r="I27" s="14"/>
    </row>
    <row r="28" customFormat="false" ht="14.25" hidden="false" customHeight="false" outlineLevel="0" collapsed="false">
      <c r="A28" s="11" t="s">
        <v>22</v>
      </c>
      <c r="B28" s="11"/>
      <c r="C28" s="25" t="n">
        <v>0</v>
      </c>
      <c r="D28" s="26"/>
      <c r="E28" s="18" t="n">
        <f aca="false">IF(C28=1,C7*31.5+C8*15.75,0)</f>
        <v>0</v>
      </c>
      <c r="F28" s="14"/>
      <c r="H28" s="14"/>
      <c r="I28" s="14"/>
    </row>
    <row r="29" customFormat="false" ht="14.25" hidden="false" customHeight="false" outlineLevel="0" collapsed="false">
      <c r="A29" s="11"/>
      <c r="B29" s="11"/>
      <c r="C29" s="25"/>
      <c r="D29" s="26"/>
      <c r="E29" s="18"/>
      <c r="F29" s="14"/>
      <c r="H29" s="14"/>
      <c r="I29" s="14"/>
    </row>
    <row r="30" customFormat="false" ht="14.25" hidden="false" customHeight="false" outlineLevel="0" collapsed="false">
      <c r="A30" s="11" t="s">
        <v>23</v>
      </c>
      <c r="B30" s="11"/>
      <c r="C30" s="25" t="n">
        <v>0</v>
      </c>
      <c r="D30" s="26"/>
      <c r="E30" s="18" t="n">
        <f aca="false">IF(C30=1,C7*27.5+C8*13.75,0)</f>
        <v>0</v>
      </c>
      <c r="F30" s="14"/>
      <c r="H30" s="14"/>
      <c r="I30" s="14"/>
    </row>
    <row r="31" customFormat="false" ht="14.25" hidden="false" customHeight="false" outlineLevel="0" collapsed="false">
      <c r="A31" s="11" t="s">
        <v>24</v>
      </c>
      <c r="B31" s="11"/>
      <c r="C31" s="25" t="n">
        <v>0</v>
      </c>
      <c r="D31" s="26"/>
      <c r="E31" s="18" t="n">
        <f aca="false">IF(C31=1,C7*31.5+C8*15.75,0)</f>
        <v>0</v>
      </c>
      <c r="F31" s="14"/>
      <c r="H31" s="14"/>
      <c r="I31" s="14"/>
    </row>
    <row r="32" customFormat="false" ht="14.25" hidden="false" customHeight="false" outlineLevel="0" collapsed="false">
      <c r="A32" s="11"/>
      <c r="B32" s="11"/>
      <c r="C32" s="25"/>
      <c r="D32" s="26"/>
      <c r="E32" s="18"/>
      <c r="F32" s="14"/>
      <c r="H32" s="14"/>
      <c r="I32" s="14"/>
    </row>
    <row r="33" customFormat="false" ht="15.5" hidden="false" customHeight="false" outlineLevel="0" collapsed="false">
      <c r="A33" s="11" t="s">
        <v>25</v>
      </c>
      <c r="B33" s="11"/>
      <c r="C33" s="25" t="n">
        <v>0</v>
      </c>
      <c r="D33" s="26"/>
      <c r="E33" s="18" t="n">
        <f aca="false">IF(C33=1,C7*24.5+C8*12.25,0)</f>
        <v>0</v>
      </c>
      <c r="F33" s="14"/>
      <c r="H33" s="14"/>
      <c r="I33" s="14"/>
    </row>
    <row r="34" customFormat="false" ht="14.25" hidden="false" customHeight="false" outlineLevel="0" collapsed="false">
      <c r="A34" s="11" t="s">
        <v>26</v>
      </c>
      <c r="B34" s="11"/>
      <c r="C34" s="25" t="n">
        <v>0</v>
      </c>
      <c r="D34" s="26"/>
      <c r="E34" s="18" t="n">
        <f aca="false">IF(C34=1,C7*30.5+C8*15.25,0)</f>
        <v>0</v>
      </c>
      <c r="F34" s="14"/>
      <c r="H34" s="14"/>
      <c r="I34" s="14"/>
    </row>
    <row r="35" customFormat="false" ht="14.25" hidden="false" customHeight="false" outlineLevel="0" collapsed="false">
      <c r="A35" s="11"/>
      <c r="B35" s="11"/>
      <c r="C35" s="25"/>
      <c r="D35" s="26"/>
      <c r="E35" s="18"/>
      <c r="F35" s="14"/>
      <c r="H35" s="14"/>
      <c r="I35" s="14"/>
    </row>
    <row r="36" customFormat="false" ht="15.5" hidden="false" customHeight="false" outlineLevel="0" collapsed="false">
      <c r="A36" s="11" t="s">
        <v>27</v>
      </c>
      <c r="B36" s="11"/>
      <c r="C36" s="25" t="n">
        <v>0</v>
      </c>
      <c r="D36" s="26"/>
      <c r="E36" s="18" t="n">
        <f aca="false">IF(C36=1,C7*34.5+C8*17.25,0)</f>
        <v>0</v>
      </c>
      <c r="F36" s="14"/>
      <c r="H36" s="14"/>
      <c r="I36" s="14"/>
    </row>
    <row r="37" customFormat="false" ht="14.25" hidden="false" customHeight="false" outlineLevel="0" collapsed="false">
      <c r="A37" s="11" t="s">
        <v>28</v>
      </c>
      <c r="B37" s="11"/>
      <c r="C37" s="25" t="n">
        <v>0</v>
      </c>
      <c r="D37" s="26"/>
      <c r="E37" s="18" t="n">
        <f aca="false">IF(C37=1,C7*32.5+C8*16.25,0)</f>
        <v>0</v>
      </c>
      <c r="F37" s="14"/>
      <c r="H37" s="14"/>
      <c r="I37" s="14"/>
    </row>
    <row r="38" customFormat="false" ht="14.25" hidden="false" customHeight="false" outlineLevel="0" collapsed="false">
      <c r="A38" s="11"/>
      <c r="B38" s="11"/>
      <c r="C38" s="25"/>
      <c r="D38" s="26"/>
      <c r="E38" s="18"/>
      <c r="F38" s="14"/>
      <c r="H38" s="14"/>
      <c r="I38" s="14"/>
    </row>
    <row r="39" customFormat="false" ht="15.5" hidden="false" customHeight="false" outlineLevel="0" collapsed="false">
      <c r="A39" s="11" t="s">
        <v>29</v>
      </c>
      <c r="B39" s="11" t="s">
        <v>30</v>
      </c>
      <c r="C39" s="25" t="n">
        <v>1</v>
      </c>
      <c r="D39" s="26"/>
      <c r="E39" s="18" t="n">
        <f aca="false">IF(C39=1,100,0)</f>
        <v>100</v>
      </c>
      <c r="F39" s="14"/>
      <c r="H39" s="14"/>
      <c r="I39" s="14"/>
    </row>
    <row r="40" customFormat="false" ht="14.25" hidden="false" customHeight="false" outlineLevel="0" collapsed="false">
      <c r="A40" s="11"/>
      <c r="B40" s="11"/>
      <c r="C40" s="30"/>
      <c r="D40" s="26"/>
      <c r="E40" s="18"/>
      <c r="F40" s="14"/>
      <c r="H40" s="14"/>
      <c r="I40" s="14"/>
    </row>
    <row r="41" customFormat="false" ht="14.25" hidden="false" customHeight="false" outlineLevel="0" collapsed="false">
      <c r="A41" s="11" t="s">
        <v>31</v>
      </c>
      <c r="B41" s="11"/>
      <c r="C41" s="25" t="n">
        <v>0</v>
      </c>
      <c r="D41" s="26"/>
      <c r="E41" s="18" t="n">
        <f aca="false">IF(C41=1,250,0)</f>
        <v>0</v>
      </c>
      <c r="F41" s="14"/>
      <c r="H41" s="14"/>
      <c r="I41" s="14"/>
    </row>
    <row r="42" customFormat="false" ht="15" hidden="false" customHeight="false" outlineLevel="0" collapsed="false">
      <c r="A42" s="11" t="s">
        <v>32</v>
      </c>
      <c r="B42" s="11"/>
      <c r="C42" s="25" t="n">
        <v>1</v>
      </c>
      <c r="D42" s="26"/>
      <c r="E42" s="31" t="n">
        <v>1500</v>
      </c>
      <c r="F42" s="14"/>
      <c r="H42" s="14"/>
      <c r="I42" s="14"/>
    </row>
    <row r="43" customFormat="false" ht="15.5" hidden="false" customHeight="false" outlineLevel="0" collapsed="false">
      <c r="A43" s="11" t="s">
        <v>33</v>
      </c>
      <c r="B43" s="11"/>
      <c r="C43" s="25" t="n">
        <v>0</v>
      </c>
      <c r="D43" s="26"/>
      <c r="E43" s="31" t="n">
        <f aca="false">C43*10</f>
        <v>0</v>
      </c>
      <c r="F43" s="14"/>
      <c r="H43" s="14"/>
      <c r="I43" s="14"/>
    </row>
    <row r="44" customFormat="false" ht="14.25" hidden="false" customHeight="false" outlineLevel="0" collapsed="false">
      <c r="A44" s="11" t="s">
        <v>34</v>
      </c>
      <c r="B44" s="11" t="s">
        <v>30</v>
      </c>
      <c r="C44" s="25" t="n">
        <f aca="false">IF(C11&lt;=40,0,IF(C11&lt;=59,1,IF(C11&gt;=60,2,"-")))</f>
        <v>0</v>
      </c>
      <c r="D44" s="26"/>
      <c r="E44" s="18" t="n">
        <f aca="false">IF(C44=0,0,IF(C44=1,274.5,IF(C44=2,549,"-")))</f>
        <v>0</v>
      </c>
      <c r="F44" s="14"/>
      <c r="H44" s="14"/>
      <c r="I44" s="14"/>
    </row>
    <row r="45" customFormat="false" ht="14.25" hidden="false" customHeight="false" outlineLevel="0" collapsed="false">
      <c r="A45" s="11" t="s">
        <v>35</v>
      </c>
      <c r="B45" s="11"/>
      <c r="C45" s="30"/>
      <c r="D45" s="26"/>
      <c r="E45" s="18"/>
      <c r="F45" s="14"/>
      <c r="H45" s="14"/>
      <c r="I45" s="14"/>
    </row>
    <row r="46" customFormat="false" ht="15.5" hidden="false" customHeight="false" outlineLevel="0" collapsed="false">
      <c r="A46" s="11" t="s">
        <v>36</v>
      </c>
      <c r="B46" s="11" t="s">
        <v>30</v>
      </c>
      <c r="C46" s="25" t="n">
        <v>1</v>
      </c>
      <c r="D46" s="26"/>
      <c r="E46" s="18" t="n">
        <v>400</v>
      </c>
      <c r="F46" s="14"/>
      <c r="H46" s="14"/>
      <c r="I46" s="14"/>
    </row>
    <row r="47" customFormat="false" ht="25.5" hidden="false" customHeight="false" outlineLevel="0" collapsed="false">
      <c r="A47" s="5"/>
      <c r="B47" s="5"/>
      <c r="C47" s="26"/>
      <c r="D47" s="26"/>
      <c r="E47" s="32"/>
      <c r="F47" s="33"/>
      <c r="H47" s="14"/>
      <c r="I47" s="14"/>
    </row>
    <row r="48" customFormat="false" ht="12.8" hidden="false" customHeight="false" outlineLevel="0" collapsed="false">
      <c r="A48" s="7" t="s">
        <v>37</v>
      </c>
      <c r="B48" s="7"/>
      <c r="C48" s="7"/>
      <c r="D48" s="7"/>
      <c r="E48" s="34" t="n">
        <f aca="false">SUM(E7:E47)</f>
        <v>2000</v>
      </c>
    </row>
    <row r="49" customFormat="false" ht="12.8" hidden="false" customHeight="false" outlineLevel="0" collapsed="false">
      <c r="A49" s="7"/>
      <c r="B49" s="7"/>
      <c r="C49" s="7"/>
      <c r="D49" s="7"/>
      <c r="E49" s="34"/>
    </row>
    <row r="50" customFormat="false" ht="24.45" hidden="false" customHeight="false" outlineLevel="0" collapsed="false">
      <c r="A50" s="35" t="s">
        <v>38</v>
      </c>
      <c r="B50" s="7"/>
      <c r="C50" s="7"/>
      <c r="D50" s="7"/>
      <c r="E50" s="36"/>
    </row>
    <row r="51" customFormat="false" ht="15" hidden="false" customHeight="false" outlineLevel="0" collapsed="false">
      <c r="A51" s="37" t="s">
        <v>39</v>
      </c>
      <c r="B51" s="38"/>
      <c r="C51" s="38"/>
      <c r="D51" s="38"/>
      <c r="E51" s="38"/>
    </row>
  </sheetData>
  <mergeCells count="4">
    <mergeCell ref="A5:C5"/>
    <mergeCell ref="B13:E13"/>
    <mergeCell ref="A48:D49"/>
    <mergeCell ref="E48:E49"/>
  </mergeCells>
  <conditionalFormatting sqref="F50:I51 B6:I6 A1:I4 A5 D5:I5 A50:E53 A7:I48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2020-07-24T09:50:35Z</dcterms:created>
  <dc:creator>Peet</dc:creator>
  <dc:description/>
  <dc:language>de-DE</dc:language>
  <cp:lastModifiedBy/>
  <dcterms:modified xsi:type="dcterms:W3CDTF">2022-09-23T13:12:16Z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